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gawah 2024\perdes\9 perdes apbdes 2025\apbdes 2025 fiks\"/>
    </mc:Choice>
  </mc:AlternateContent>
  <xr:revisionPtr revIDLastSave="0" documentId="13_ncr:1_{74320792-4881-4763-A6BE-A4DE1A0D7B7B}" xr6:coauthVersionLast="47" xr6:coauthVersionMax="47" xr10:uidLastSave="{00000000-0000-0000-0000-000000000000}"/>
  <bookViews>
    <workbookView xWindow="-110" yWindow="-110" windowWidth="19420" windowHeight="10300" xr2:uid="{B42AD819-D0C1-4C35-89B4-5D1F47C3E5B1}"/>
  </bookViews>
  <sheets>
    <sheet name="Sheet1" sheetId="1" r:id="rId1"/>
  </sheets>
  <definedNames>
    <definedName name="_xlnm.Print_Area" localSheetId="0">Sheet1!$A$1:$F$118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" l="1"/>
  <c r="D74" i="1" l="1"/>
  <c r="D85" i="1"/>
  <c r="D7" i="1" l="1"/>
  <c r="D80" i="1"/>
  <c r="D77" i="1"/>
  <c r="D41" i="1"/>
  <c r="D18" i="1"/>
  <c r="D40" i="1" l="1"/>
  <c r="H55" i="1"/>
  <c r="H51" i="1"/>
  <c r="D110" i="1"/>
  <c r="D95" i="1" l="1"/>
  <c r="D100" i="1" s="1"/>
  <c r="D13" i="1"/>
  <c r="D16" i="1" s="1"/>
  <c r="D101" i="1" l="1"/>
  <c r="D113" i="1" s="1"/>
</calcChain>
</file>

<file path=xl/sharedStrings.xml><?xml version="1.0" encoding="utf-8"?>
<sst xmlns="http://schemas.openxmlformats.org/spreadsheetml/2006/main" count="206" uniqueCount="154">
  <si>
    <t>KODE REK</t>
  </si>
  <si>
    <t>URAIAN</t>
  </si>
  <si>
    <t>ANGGARAN (RP)</t>
  </si>
  <si>
    <t>PENDAPATAN</t>
  </si>
  <si>
    <t>4.1.</t>
  </si>
  <si>
    <t>Pendapatan Asli Desa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</si>
  <si>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</si>
  <si>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</si>
  <si>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</si>
  <si>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</si>
  <si>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</si>
  <si>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</si>
  <si>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</si>
  <si>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</si>
  <si>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</si>
  <si>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</si>
  <si>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</si>
  <si>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</si>
  <si>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</si>
  <si>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</si>
  <si>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4.3.6.</t>
  </si>
  <si>
    <t>Bunga Bank</t>
  </si>
  <si>
    <t>JUMLAH PENDAPATAN</t>
  </si>
  <si>
    <r>
      <t xml:space="preserve">BELANJA
</t>
    </r>
    <r>
      <rPr>
        <b/>
        <u/>
        <sz val="11"/>
        <rFont val="Times New Roman"/>
        <family val="1"/>
      </rPr>
      <t xml:space="preserve">
</t>
    </r>
    <r>
      <rPr>
        <b/>
        <sz val="8"/>
        <rFont val="Arial"/>
        <family val="2"/>
      </rPr>
      <t/>
    </r>
  </si>
  <si>
    <r>
      <rPr>
        <b/>
        <u/>
        <sz val="11"/>
        <rFont val="Times New Roman"/>
        <family val="1"/>
      </rPr>
      <t>1</t>
    </r>
    <r>
      <rPr>
        <b/>
        <sz val="11"/>
        <rFont val="Times New Roman"/>
        <family val="1"/>
      </rPr>
      <t>.</t>
    </r>
  </si>
  <si>
    <t>BIDANG PENYELENGGARAN PEMERINTAHAN DESA</t>
  </si>
  <si>
    <t>Penyediaan Penghasilan Tetap dan Tunjangan Kepala Desa</t>
  </si>
  <si>
    <t>ADD</t>
  </si>
  <si>
    <t>Penyediaan Penghasilan Tetap dan Tunjangan Perangkat Desa</t>
  </si>
  <si>
    <t>Penyediaan Jaminan Sosial bagi Kepala Desa ,Perangkat Desa dan BPD</t>
  </si>
  <si>
    <t>Penyediaan Operasional Pemerintah Desa (ATK, Honor PKPKD dan PPKD,</t>
  </si>
  <si>
    <t>Penyediaan Tunjangan BPD</t>
  </si>
  <si>
    <t>Operasional Pemerintah Desa dari DD 3%</t>
  </si>
  <si>
    <t>DDS</t>
  </si>
  <si>
    <r>
      <rPr>
        <b/>
        <u/>
        <sz val="11"/>
        <rFont val="Times New Roman"/>
        <family val="1"/>
      </rPr>
      <t>2</t>
    </r>
    <r>
      <rPr>
        <b/>
        <sz val="11"/>
        <rFont val="Times New Roman"/>
        <family val="1"/>
      </rPr>
      <t>.</t>
    </r>
  </si>
  <si>
    <t>BIDANG PELAKSANAAN PEMBANGUNAN DESA</t>
  </si>
  <si>
    <t>2.1</t>
  </si>
  <si>
    <t>Sub Bidang Pendidikan</t>
  </si>
  <si>
    <t>Operasonal Madrasah Diniyah</t>
  </si>
  <si>
    <t>Operasional PAUD</t>
  </si>
  <si>
    <t>2.2</t>
  </si>
  <si>
    <t>Sub Bidang Kesehatan</t>
  </si>
  <si>
    <t>Pemberantasan Sarang Nyamuk</t>
  </si>
  <si>
    <t>Survei Mawas Diri ( SMD)</t>
  </si>
  <si>
    <t>Pencarian Dahak TBC</t>
  </si>
  <si>
    <t>Kelas Ibu Hamil</t>
  </si>
  <si>
    <t>Penyelenggaraan Desa Siaga Kesehatan (FKD)</t>
  </si>
  <si>
    <t>2.3</t>
  </si>
  <si>
    <t>Sub Bidang Pekerjaan Umum dan Penataan Ruang</t>
  </si>
  <si>
    <t>2.6</t>
  </si>
  <si>
    <t>Sub Bidang Perhubungan, Komunikasi dan Informatika</t>
  </si>
  <si>
    <t xml:space="preserve">Penyelenggaraan Informasi Publik Desa (Poster, Baliho Dll) </t>
  </si>
  <si>
    <r>
      <rPr>
        <b/>
        <u/>
        <sz val="11"/>
        <rFont val="Times New Roman"/>
        <family val="1"/>
      </rPr>
      <t>3</t>
    </r>
    <r>
      <rPr>
        <b/>
        <sz val="11"/>
        <rFont val="Times New Roman"/>
        <family val="1"/>
      </rPr>
      <t>.</t>
    </r>
  </si>
  <si>
    <t>BIDANG PEMBINAAN KEMASYARAKATAN</t>
  </si>
  <si>
    <t>3.3.</t>
  </si>
  <si>
    <t>Sub Bidang Kepemudaan dan Olahraga</t>
  </si>
  <si>
    <r>
      <rPr>
        <b/>
        <u/>
        <sz val="11"/>
        <rFont val="Times New Roman"/>
        <family val="1"/>
      </rPr>
      <t>4</t>
    </r>
    <r>
      <rPr>
        <b/>
        <sz val="11"/>
        <rFont val="Times New Roman"/>
        <family val="1"/>
      </rPr>
      <t>.</t>
    </r>
  </si>
  <si>
    <t>BIDANG PEMBERDAYAAN MASYARAKAT</t>
  </si>
  <si>
    <t>4.3</t>
  </si>
  <si>
    <t>Sub Bidang Peningkatan Kapasitas Aparatur Desa</t>
  </si>
  <si>
    <t>Bimtek Siskeudes</t>
  </si>
  <si>
    <t>4.4</t>
  </si>
  <si>
    <t>Sub Bidang Pemberdayaan Perempuan, Perlindungan Anak dan Keluarga</t>
  </si>
  <si>
    <t>Kegiatan KPAD</t>
  </si>
  <si>
    <r>
      <rPr>
        <b/>
        <u/>
        <sz val="11"/>
        <rFont val="Times New Roman"/>
        <family val="1"/>
      </rPr>
      <t>5</t>
    </r>
    <r>
      <rPr>
        <b/>
        <sz val="11"/>
        <rFont val="Times New Roman"/>
        <family val="1"/>
      </rPr>
      <t>.</t>
    </r>
  </si>
  <si>
    <t>BIDANG PENANGGULANGAN BENCANA, DARURAT DAN MENDESAK DESA</t>
  </si>
  <si>
    <t>5.1.</t>
  </si>
  <si>
    <t>Sub Bidang Penanggulangan Bencana</t>
  </si>
  <si>
    <t xml:space="preserve">Penanggulanan Bencana </t>
  </si>
  <si>
    <t>5.3.</t>
  </si>
  <si>
    <t>Sub Bidang Keadaan Mendesak</t>
  </si>
  <si>
    <t>JUMLAH BELANJA</t>
  </si>
  <si>
    <t>SURPLUS / (DEFISIT)</t>
  </si>
  <si>
    <t>PEMBIAYAAN</t>
  </si>
  <si>
    <t>6.1.</t>
  </si>
  <si>
    <t>Penerimaan Pembiayaan</t>
  </si>
  <si>
    <t>6.1.1.</t>
  </si>
  <si>
    <t>SILPA Tahun Sebelumnya</t>
  </si>
  <si>
    <t>6.1.1.01</t>
  </si>
  <si>
    <t>SILPA DD Tahun Sebelumnya</t>
  </si>
  <si>
    <t>6.1.1.02</t>
  </si>
  <si>
    <t>SILPA ADD Tahun Sebelumnya</t>
  </si>
  <si>
    <t>6.1.1.03</t>
  </si>
  <si>
    <t>SILPA DBHPR Tahun Sebelumnya</t>
  </si>
  <si>
    <t>6.1.1.05</t>
  </si>
  <si>
    <t>SILPA BANKEU Kabupaten</t>
  </si>
  <si>
    <t>6.1.1.07</t>
  </si>
  <si>
    <t>SILPA BUNGA BANK/DLL</t>
  </si>
  <si>
    <t>PEMBIAYAAN NETTO</t>
  </si>
  <si>
    <t>SISA LEBIH / (KURANG) PEMBIAYAAN ANGGARAN</t>
  </si>
  <si>
    <t>KEPALA DESA  TELGAWAH</t>
  </si>
  <si>
    <t>PARDI</t>
  </si>
  <si>
    <t>Penyediaan Penghasilan Tetap ke-13 Kepala Desa dan Perangkat Desa</t>
  </si>
  <si>
    <t>Penyediaan Tambahan Penghasilan Tetap Kepala Desa dan Perangkat Desa</t>
  </si>
  <si>
    <t>ADD&amp;PBH</t>
  </si>
  <si>
    <t>PBH</t>
  </si>
  <si>
    <t>Honorarium kader pengelola bank sampah</t>
  </si>
  <si>
    <t>Sub Bidang Kelembagaan Masyarakat</t>
  </si>
  <si>
    <t xml:space="preserve">Pengembangan dan Pengelolaan Sistem Informasi Desa </t>
  </si>
  <si>
    <t>Honorarium Admin SID</t>
  </si>
  <si>
    <t>SUMBERDANA</t>
  </si>
  <si>
    <t>Peningkatan kapasitas RT RW</t>
  </si>
  <si>
    <t>Informasi Publik Media Cetak (langganan Koran)</t>
  </si>
  <si>
    <t xml:space="preserve">Penyaluran BLT DD </t>
  </si>
  <si>
    <t>Sosilalisasi Penyuluhan Hukum</t>
  </si>
  <si>
    <t>4.3.1.</t>
  </si>
  <si>
    <t>Penerimaan dari Hasil Kerjasama Antar Desa</t>
  </si>
  <si>
    <t>Musrenbangdes penetapan APBDes TA 2025</t>
  </si>
  <si>
    <t>Musdes RKPDES 2025 / musrenbangdes</t>
  </si>
  <si>
    <t>Pelatihan Sipades</t>
  </si>
  <si>
    <t xml:space="preserve">Pembangunan Aspal Jalan Desa </t>
  </si>
  <si>
    <t>Penataau Bahu Jalan Depan Makam</t>
  </si>
  <si>
    <t xml:space="preserve">Pengeluaran Pembiayaan </t>
  </si>
  <si>
    <t>Penyertaan Modal BUMDESMA</t>
  </si>
  <si>
    <t>Honorarium Kader Posyandu ILP</t>
  </si>
  <si>
    <t>Pelaksanaan Posyandu ILP ( Siklus Balita dll)</t>
  </si>
  <si>
    <t>Pelaksanaan Posyandu ILP ( Siklus Remaja dll)</t>
  </si>
  <si>
    <t>Pelaksanaan Posyandu ILP (Siklus Lansia)</t>
  </si>
  <si>
    <t>Pelaksanaan Posyandu ILP (Siklus hidup usia produktif/  Posbindu)</t>
  </si>
  <si>
    <t>Kader Pengentry Laporan Online</t>
  </si>
  <si>
    <t>Rakor KPM</t>
  </si>
  <si>
    <t>Honorarium Kader KPM</t>
  </si>
  <si>
    <t>Pengadaan Vitamin</t>
  </si>
  <si>
    <t>Demontrasi Pembuatan MPASI</t>
  </si>
  <si>
    <t>Pelatihan Kompetensi Dasar Posyandu</t>
  </si>
  <si>
    <t>Pengadaan 2 Kursi Rodan dan 1 Alat Bantu Jalan ( Jagrak)</t>
  </si>
  <si>
    <t>Musdes Pertanggungjawaban LRA 2024</t>
  </si>
  <si>
    <t>Musdes penetapan APBDEsa Perubahan TA 2025</t>
  </si>
  <si>
    <t>Pemberdayaan Perempuan dan PKK</t>
  </si>
  <si>
    <t>Penyelenggaraan  PPKBD dan Sub PPKBD (Pendataan, Insentif kader Posbindu)</t>
  </si>
  <si>
    <t>Telgawah, 5 Desember 2024</t>
  </si>
  <si>
    <t>Rembug Stunting &amp; Musyawarah Masyarakat Desa ( MMD)</t>
  </si>
  <si>
    <t>Bimtek TBC</t>
  </si>
  <si>
    <t>Pengadaan Sarana Prasarana  Kandang &amp; Pengadaan Ayam Petelur (Ketahanan Pangan)</t>
  </si>
  <si>
    <t>Penyediaan Jaminan Sosial bagi Ketua RT &amp; RW</t>
  </si>
  <si>
    <t>Sub Bidang Pertanian dan Peternakan</t>
  </si>
  <si>
    <t>Penyelenggaraan Belanja Siltap, Tunjangan dan Operasional Pemerintah Desa</t>
  </si>
  <si>
    <t>A</t>
  </si>
  <si>
    <t>Administrasi Kependudukan, Pencacatan Sipil,Statistik dan Kearsipan</t>
  </si>
  <si>
    <t>C</t>
  </si>
  <si>
    <t>Pemutakhiran Pendataan  IDM</t>
  </si>
  <si>
    <t>Insentif  Admin DTKS / ADMINDUK</t>
  </si>
  <si>
    <t>Tata Praja Pemerintahan, Perencanaan, Keuangan dan Pelaporan</t>
  </si>
  <si>
    <t>Penyusunan Dokumen Keuangan Desa (APBDes,dll) Admin Siskeudes</t>
  </si>
  <si>
    <t>Penyelenggaraan Pos Kesehatan desa/ Polindes milik desa</t>
  </si>
  <si>
    <t>Penyelenggaraan Posyandu (Makanan Tambahan, Kelas Bumil, Lansia, Insentif dll)</t>
  </si>
  <si>
    <t>Kelas ibu balita</t>
  </si>
  <si>
    <t>Penyuluhan dan Pelatihan Bidang Kesehatan</t>
  </si>
  <si>
    <t>Penyelenggaraan Desa Siaga Kesehatan</t>
  </si>
  <si>
    <t>Penyelenggaraan Posbindu (PIK Remaja, Insentif kader Posbindu)</t>
  </si>
  <si>
    <t>Penyelenggaraan operasional PPKBD dan SUB PPKBD</t>
  </si>
  <si>
    <t>Penyelenggaraan Kegiatan Konvergensi Pencegahan Stunting</t>
  </si>
  <si>
    <t xml:space="preserve">Kegiatan Kepemudaan dan Olahraga </t>
  </si>
  <si>
    <t>ANGGARAN PENDAPATAN DAN BELANJA  DESA TELGAWAH
TAHUN ANGGARAN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</si>
</sst>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\-* #,##0_-;_-* &quot;-&quot;_-;_-@_-"/>
    <numFmt numFmtId="165" formatCode="_-* #,##0.00_-;\-* #,##0.00_-;_-* &quot;-&quot;??_-;_-@_-"/>
    <numFmt numFmtId="166" formatCode="0."/>
    <numFmt numFmtId="167" formatCode="m\.d\.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color rgb="FF000000"/>
      <name val="Bookman Old Style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Bookman Old Style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8"/>
      <name val="Arial"/>
      <family val="2"/>
    </font>
    <font>
      <sz val="11"/>
      <color theme="1"/>
      <name val="Times New Roman"/>
      <family val="1"/>
    </font>
    <font>
      <sz val="10"/>
      <color rgb="FF000000"/>
      <name val="Bookman Old Style"/>
      <family val="1"/>
    </font>
    <font>
      <b/>
      <sz val="10"/>
      <color rgb="FF000000"/>
      <name val="Bookman Old Style"/>
      <family val="1"/>
    </font>
    <font>
      <sz val="12"/>
      <color rgb="FF000000"/>
      <name val="Times New Roman"/>
      <family val="1"/>
    </font>
    <font>
      <sz val="12"/>
      <color rgb="FF000000"/>
      <name val="Bookman Old Style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indexed="8"/>
      <name val="Times New Roman"/>
      <family val="1"/>
    </font>
    <font>
      <sz val="9"/>
      <color rgb="FF000000"/>
      <name val="Times New Roman"/>
      <family val="1"/>
    </font>
    <font>
      <b/>
      <sz val="9"/>
      <name val="Times New Roman"/>
      <family val="1"/>
    </font>
    <font>
      <b/>
      <sz val="14"/>
      <name val="Bookman Old Style"/>
      <family val="1"/>
    </font>
    <font>
      <sz val="14"/>
      <color rgb="FF00000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0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" fontId="5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top" wrapText="1" shrinkToFit="1"/>
    </xf>
    <xf numFmtId="164" fontId="5" fillId="0" borderId="1" xfId="2" applyFont="1" applyBorder="1" applyAlignment="1">
      <alignment horizontal="center" vertical="center" shrinkToFit="1"/>
    </xf>
    <xf numFmtId="166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top" wrapText="1"/>
    </xf>
    <xf numFmtId="164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164" fontId="6" fillId="0" borderId="1" xfId="2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top" wrapText="1"/>
    </xf>
    <xf numFmtId="164" fontId="5" fillId="2" borderId="1" xfId="2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164" fontId="5" fillId="4" borderId="1" xfId="2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top" wrapText="1"/>
    </xf>
    <xf numFmtId="167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center" wrapText="1"/>
    </xf>
    <xf numFmtId="164" fontId="6" fillId="0" borderId="1" xfId="2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left" vertical="top" indent="1" shrinkToFit="1"/>
    </xf>
    <xf numFmtId="0" fontId="6" fillId="0" borderId="1" xfId="0" applyFont="1" applyBorder="1" applyAlignment="1">
      <alignment horizontal="left" wrapText="1"/>
    </xf>
    <xf numFmtId="164" fontId="5" fillId="4" borderId="1" xfId="2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left" vertical="top"/>
    </xf>
    <xf numFmtId="167" fontId="5" fillId="0" borderId="1" xfId="0" quotePrefix="1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vertical="center" wrapText="1"/>
    </xf>
    <xf numFmtId="164" fontId="11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167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top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top" wrapText="1" indent="1"/>
    </xf>
    <xf numFmtId="167" fontId="5" fillId="0" borderId="1" xfId="0" applyNumberFormat="1" applyFont="1" applyBorder="1" applyAlignment="1">
      <alignment horizontal="left" vertical="top" indent="1" shrinkToFit="1"/>
    </xf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top" wrapText="1"/>
    </xf>
    <xf numFmtId="164" fontId="5" fillId="5" borderId="1" xfId="2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top" wrapText="1"/>
    </xf>
    <xf numFmtId="0" fontId="6" fillId="6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164" fontId="5" fillId="0" borderId="1" xfId="2" applyFont="1" applyBorder="1" applyAlignment="1">
      <alignment horizontal="center" vertical="center" wrapText="1"/>
    </xf>
    <xf numFmtId="165" fontId="5" fillId="0" borderId="1" xfId="1" applyFont="1" applyBorder="1" applyAlignment="1">
      <alignment horizontal="center" vertical="center" wrapText="1"/>
    </xf>
    <xf numFmtId="165" fontId="6" fillId="0" borderId="1" xfId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top" wrapText="1"/>
    </xf>
    <xf numFmtId="2" fontId="5" fillId="7" borderId="1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4" fontId="12" fillId="0" borderId="0" xfId="0" applyNumberFormat="1" applyFont="1" applyAlignment="1">
      <alignment horizontal="left" vertical="top"/>
    </xf>
    <xf numFmtId="4" fontId="13" fillId="3" borderId="0" xfId="0" applyNumberFormat="1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/>
    </xf>
    <xf numFmtId="4" fontId="13" fillId="0" borderId="0" xfId="0" applyNumberFormat="1" applyFont="1" applyAlignment="1">
      <alignment horizontal="left" vertical="top"/>
    </xf>
    <xf numFmtId="4" fontId="12" fillId="3" borderId="0" xfId="0" applyNumberFormat="1" applyFont="1" applyFill="1" applyAlignment="1">
      <alignment horizontal="left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164" fontId="3" fillId="0" borderId="0" xfId="2" applyFont="1" applyAlignment="1">
      <alignment horizontal="center" vertical="center"/>
    </xf>
    <xf numFmtId="164" fontId="12" fillId="0" borderId="0" xfId="0" applyNumberFormat="1" applyFont="1" applyAlignment="1">
      <alignment horizontal="left" vertical="top"/>
    </xf>
    <xf numFmtId="164" fontId="16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4" fontId="5" fillId="0" borderId="1" xfId="2" applyFont="1" applyFill="1" applyBorder="1" applyAlignment="1">
      <alignment horizontal="center" vertical="center" wrapText="1" shrinkToFit="1"/>
    </xf>
    <xf numFmtId="0" fontId="18" fillId="0" borderId="1" xfId="3" applyFont="1" applyBorder="1" applyAlignment="1" applyProtection="1">
      <alignment horizontal="left" vertical="center" wrapText="1"/>
      <protection locked="0"/>
    </xf>
    <xf numFmtId="0" fontId="1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4" fontId="3" fillId="0" borderId="1" xfId="2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5" fillId="6" borderId="1" xfId="2" applyFont="1" applyFill="1" applyBorder="1" applyAlignment="1">
      <alignment horizontal="center" vertical="center" shrinkToFit="1"/>
    </xf>
    <xf numFmtId="164" fontId="5" fillId="3" borderId="1" xfId="2" applyFont="1" applyFill="1" applyBorder="1" applyAlignment="1">
      <alignment horizontal="center" vertical="center" shrinkToFit="1"/>
    </xf>
    <xf numFmtId="164" fontId="6" fillId="0" borderId="1" xfId="2" quotePrefix="1" applyFont="1" applyBorder="1" applyAlignment="1">
      <alignment horizontal="center" vertical="center" shrinkToFit="1"/>
    </xf>
    <xf numFmtId="164" fontId="5" fillId="7" borderId="1" xfId="2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</cellXfs>
  <cellStyles count="4">
    <cellStyle name="Comma" xfId="1" builtinId="3"/>
    <cellStyle name="Comma [0]" xfId="2" builtinId="6"/>
    <cellStyle name="Normal" xfId="0" builtinId="0"/>
    <cellStyle name="Normal 4 2" xfId="3" xr:uid="{69B3FF05-C30D-47F9-B398-C772C1B53A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7F8FC-447D-457C-9FD4-DD41D3340C18}">
  <dimension ref="A1:H118"/>
  <sheetViews>
    <sheetView tabSelected="1" view="pageBreakPreview" topLeftCell="A37" zoomScale="60" zoomScaleNormal="90" workbookViewId="0">
      <selection activeCell="I41" sqref="I41"/>
    </sheetView>
  </sheetViews>
  <sheetFormatPr defaultColWidth="8" defaultRowHeight="15.5" x14ac:dyDescent="0.35"/>
  <cols>
    <col min="1" max="1" width="6.1796875" style="81" customWidth="1"/>
    <col min="2" max="2" width="5.26953125" style="81" customWidth="1"/>
    <col min="3" max="3" width="68.26953125" style="82" customWidth="1"/>
    <col min="4" max="4" width="14.81640625" style="83" customWidth="1"/>
    <col min="5" max="5" width="8.81640625" style="81" customWidth="1"/>
    <col min="6" max="6" width="2.26953125" style="69" customWidth="1"/>
    <col min="7" max="7" width="6" style="69" customWidth="1"/>
    <col min="8" max="8" width="36.26953125" style="69" customWidth="1"/>
    <col min="9" max="9" width="21.26953125" style="69" customWidth="1"/>
    <col min="10" max="16384" width="8" style="69"/>
  </cols>
  <sheetData>
    <row r="1" spans="1:8" ht="43.5" customHeight="1" x14ac:dyDescent="0.35">
      <c r="A1" s="106" t="s">
        <v>153</v>
      </c>
      <c r="B1" s="107"/>
      <c r="C1" s="107"/>
      <c r="D1" s="107"/>
      <c r="E1" s="107"/>
      <c r="F1" s="107"/>
    </row>
    <row r="2" spans="1:8" s="90" customFormat="1" ht="34" customHeight="1" x14ac:dyDescent="0.35">
      <c r="A2" s="100" t="s">
        <v>0</v>
      </c>
      <c r="B2" s="100"/>
      <c r="C2" s="100" t="s">
        <v>1</v>
      </c>
      <c r="D2" s="104" t="s">
        <v>2</v>
      </c>
      <c r="E2" s="101" t="s">
        <v>100</v>
      </c>
    </row>
    <row r="3" spans="1:8" s="2" customFormat="1" ht="12" customHeight="1" x14ac:dyDescent="0.35">
      <c r="A3" s="100"/>
      <c r="B3" s="100"/>
      <c r="C3" s="100"/>
      <c r="D3" s="105"/>
      <c r="E3" s="102"/>
    </row>
    <row r="4" spans="1:8" ht="21.65" customHeight="1" x14ac:dyDescent="0.35">
      <c r="A4" s="3">
        <v>1</v>
      </c>
      <c r="B4" s="3">
        <v>2</v>
      </c>
      <c r="C4" s="4">
        <v>3</v>
      </c>
      <c r="D4" s="5">
        <v>4</v>
      </c>
      <c r="E4" s="3">
        <v>7</v>
      </c>
      <c r="F4" s="2"/>
    </row>
    <row r="5" spans="1:8" ht="17.25" customHeight="1" x14ac:dyDescent="0.35">
      <c r="A5" s="6">
        <v>1</v>
      </c>
      <c r="B5" s="6"/>
      <c r="C5" s="7" t="s">
        <v>3</v>
      </c>
      <c r="D5" s="8"/>
      <c r="E5" s="9"/>
      <c r="F5" s="2"/>
    </row>
    <row r="6" spans="1:8" ht="17.25" customHeight="1" x14ac:dyDescent="0.35">
      <c r="A6" s="6" t="s">
        <v>4</v>
      </c>
      <c r="B6" s="6"/>
      <c r="C6" s="7" t="s">
        <v>5</v>
      </c>
      <c r="D6" s="10">
        <v>5000000</v>
      </c>
      <c r="E6" s="9"/>
      <c r="F6" s="2"/>
    </row>
    <row r="7" spans="1:8" s="70" customFormat="1" ht="17.25" customHeight="1" x14ac:dyDescent="0.35">
      <c r="A7" s="1" t="s">
        <v>6</v>
      </c>
      <c r="B7" s="1"/>
      <c r="C7" s="7" t="s">
        <v>7</v>
      </c>
      <c r="D7" s="5">
        <f>SUM(D8:D12)</f>
        <v>971733000</v>
      </c>
      <c r="E7" s="11"/>
      <c r="F7" s="12"/>
    </row>
    <row r="8" spans="1:8" ht="17.25" customHeight="1" x14ac:dyDescent="0.35">
      <c r="A8" s="13" t="s">
        <v>8</v>
      </c>
      <c r="B8" s="13"/>
      <c r="C8" s="14" t="s">
        <v>9</v>
      </c>
      <c r="D8" s="15">
        <v>677078000</v>
      </c>
      <c r="E8" s="9"/>
      <c r="F8" s="2"/>
      <c r="G8" s="71"/>
    </row>
    <row r="9" spans="1:8" ht="17.25" customHeight="1" x14ac:dyDescent="0.35">
      <c r="A9" s="13" t="s">
        <v>10</v>
      </c>
      <c r="B9" s="13"/>
      <c r="C9" s="14" t="s">
        <v>11</v>
      </c>
      <c r="D9" s="15">
        <v>38634000</v>
      </c>
      <c r="E9" s="9"/>
      <c r="F9" s="2"/>
    </row>
    <row r="10" spans="1:8" ht="17.25" customHeight="1" x14ac:dyDescent="0.35">
      <c r="A10" s="13" t="s">
        <v>12</v>
      </c>
      <c r="B10" s="13"/>
      <c r="C10" s="14" t="s">
        <v>13</v>
      </c>
      <c r="D10" s="15">
        <v>256021000</v>
      </c>
      <c r="E10" s="15"/>
      <c r="F10" s="2"/>
    </row>
    <row r="11" spans="1:8" ht="17.25" customHeight="1" x14ac:dyDescent="0.35">
      <c r="A11" s="13" t="s">
        <v>14</v>
      </c>
      <c r="B11" s="13"/>
      <c r="C11" s="14" t="s">
        <v>15</v>
      </c>
      <c r="D11" s="15"/>
      <c r="E11" s="9"/>
      <c r="F11" s="2"/>
    </row>
    <row r="12" spans="1:8" ht="17.25" customHeight="1" x14ac:dyDescent="0.35">
      <c r="A12" s="13" t="s">
        <v>16</v>
      </c>
      <c r="B12" s="13"/>
      <c r="C12" s="14" t="s">
        <v>17</v>
      </c>
      <c r="D12" s="95"/>
      <c r="E12" s="9"/>
      <c r="F12" s="2"/>
    </row>
    <row r="13" spans="1:8" s="70" customFormat="1" ht="17.25" customHeight="1" x14ac:dyDescent="0.35">
      <c r="A13" s="1" t="s">
        <v>18</v>
      </c>
      <c r="B13" s="1"/>
      <c r="C13" s="7" t="s">
        <v>19</v>
      </c>
      <c r="D13" s="5">
        <f>SUM(D14:D15)</f>
        <v>0</v>
      </c>
      <c r="E13" s="11"/>
      <c r="F13" s="12"/>
    </row>
    <row r="14" spans="1:8" ht="17.25" customHeight="1" x14ac:dyDescent="0.35">
      <c r="A14" s="13" t="s">
        <v>105</v>
      </c>
      <c r="B14" s="13"/>
      <c r="C14" s="14" t="s">
        <v>106</v>
      </c>
      <c r="D14" s="15"/>
      <c r="E14" s="9"/>
      <c r="F14" s="2"/>
    </row>
    <row r="15" spans="1:8" ht="17.25" customHeight="1" x14ac:dyDescent="0.35">
      <c r="A15" s="13" t="s">
        <v>20</v>
      </c>
      <c r="B15" s="13"/>
      <c r="C15" s="14" t="s">
        <v>21</v>
      </c>
      <c r="D15" s="15">
        <v>0</v>
      </c>
      <c r="E15" s="9"/>
      <c r="F15" s="2"/>
    </row>
    <row r="16" spans="1:8" ht="17.25" customHeight="1" x14ac:dyDescent="0.35">
      <c r="A16" s="9"/>
      <c r="B16" s="9"/>
      <c r="C16" s="16" t="s">
        <v>22</v>
      </c>
      <c r="D16" s="17">
        <f>SUM(D7,D13,D6)</f>
        <v>976733000</v>
      </c>
      <c r="E16" s="9"/>
      <c r="F16" s="2"/>
      <c r="H16" s="69">
        <v>976733000</v>
      </c>
    </row>
    <row r="17" spans="1:8" ht="17.25" customHeight="1" x14ac:dyDescent="0.35">
      <c r="A17" s="6">
        <v>2</v>
      </c>
      <c r="B17" s="6"/>
      <c r="C17" s="18" t="s">
        <v>23</v>
      </c>
      <c r="D17" s="8"/>
      <c r="E17" s="9"/>
      <c r="F17" s="2"/>
    </row>
    <row r="18" spans="1:8" s="73" customFormat="1" ht="21.65" customHeight="1" x14ac:dyDescent="0.35">
      <c r="A18" s="19" t="s">
        <v>24</v>
      </c>
      <c r="B18" s="19"/>
      <c r="C18" s="20" t="s">
        <v>25</v>
      </c>
      <c r="D18" s="21">
        <f>SUM(D20:D39)</f>
        <v>338110000</v>
      </c>
      <c r="E18" s="22"/>
      <c r="F18" s="23"/>
      <c r="G18" s="72"/>
    </row>
    <row r="19" spans="1:8" s="73" customFormat="1" ht="26.25" customHeight="1" x14ac:dyDescent="0.35">
      <c r="A19" s="19"/>
      <c r="B19" s="19" t="s">
        <v>137</v>
      </c>
      <c r="C19" s="37" t="s">
        <v>136</v>
      </c>
      <c r="D19" s="87"/>
      <c r="E19" s="22"/>
      <c r="F19" s="23"/>
      <c r="G19" s="72"/>
    </row>
    <row r="20" spans="1:8" ht="19" customHeight="1" x14ac:dyDescent="0.35">
      <c r="A20" s="24">
        <v>36892</v>
      </c>
      <c r="B20" s="9"/>
      <c r="C20" s="25" t="s">
        <v>26</v>
      </c>
      <c r="D20" s="15">
        <v>51252000</v>
      </c>
      <c r="E20" s="9" t="s">
        <v>27</v>
      </c>
      <c r="F20" s="2"/>
    </row>
    <row r="21" spans="1:8" ht="19" customHeight="1" x14ac:dyDescent="0.35">
      <c r="A21" s="24">
        <v>37257</v>
      </c>
      <c r="B21" s="9"/>
      <c r="C21" s="25" t="s">
        <v>28</v>
      </c>
      <c r="D21" s="15">
        <v>158868000</v>
      </c>
      <c r="E21" s="9" t="s">
        <v>27</v>
      </c>
      <c r="F21" s="2"/>
    </row>
    <row r="22" spans="1:8" ht="19" customHeight="1" x14ac:dyDescent="0.35">
      <c r="A22" s="24">
        <v>37622</v>
      </c>
      <c r="B22" s="9"/>
      <c r="C22" s="25" t="s">
        <v>29</v>
      </c>
      <c r="D22" s="15">
        <v>16248943</v>
      </c>
      <c r="E22" s="9" t="s">
        <v>27</v>
      </c>
      <c r="F22" s="2"/>
    </row>
    <row r="23" spans="1:8" ht="19" customHeight="1" x14ac:dyDescent="0.35">
      <c r="A23" s="24"/>
      <c r="B23" s="9"/>
      <c r="C23" s="25" t="s">
        <v>134</v>
      </c>
      <c r="D23" s="15">
        <v>850164</v>
      </c>
      <c r="E23" s="9" t="s">
        <v>27</v>
      </c>
      <c r="F23" s="2"/>
    </row>
    <row r="24" spans="1:8" ht="19" customHeight="1" x14ac:dyDescent="0.35">
      <c r="A24" s="24">
        <v>37987</v>
      </c>
      <c r="B24" s="9"/>
      <c r="C24" s="25" t="s">
        <v>30</v>
      </c>
      <c r="D24" s="15">
        <v>32885893</v>
      </c>
      <c r="E24" s="89" t="s">
        <v>94</v>
      </c>
      <c r="F24" s="2"/>
      <c r="H24" s="84"/>
    </row>
    <row r="25" spans="1:8" ht="19" customHeight="1" x14ac:dyDescent="0.35">
      <c r="A25" s="24"/>
      <c r="B25" s="9"/>
      <c r="C25" s="25" t="s">
        <v>92</v>
      </c>
      <c r="D25" s="15">
        <v>4750000</v>
      </c>
      <c r="E25" s="9" t="s">
        <v>27</v>
      </c>
      <c r="F25" s="2"/>
    </row>
    <row r="26" spans="1:8" ht="19" customHeight="1" x14ac:dyDescent="0.35">
      <c r="A26" s="24"/>
      <c r="B26" s="9"/>
      <c r="C26" s="25" t="s">
        <v>93</v>
      </c>
      <c r="D26" s="15">
        <v>10800000</v>
      </c>
      <c r="E26" s="9" t="s">
        <v>95</v>
      </c>
      <c r="F26" s="2"/>
    </row>
    <row r="27" spans="1:8" ht="19" customHeight="1" x14ac:dyDescent="0.35">
      <c r="A27" s="24">
        <v>38353</v>
      </c>
      <c r="B27" s="9"/>
      <c r="C27" s="26" t="s">
        <v>31</v>
      </c>
      <c r="D27" s="15">
        <v>24000000</v>
      </c>
      <c r="E27" s="9" t="s">
        <v>27</v>
      </c>
      <c r="F27" s="2"/>
    </row>
    <row r="28" spans="1:8" ht="19" customHeight="1" x14ac:dyDescent="0.35">
      <c r="A28" s="24">
        <v>38718</v>
      </c>
      <c r="B28" s="9"/>
      <c r="C28" s="26" t="s">
        <v>32</v>
      </c>
      <c r="D28" s="15">
        <v>20300000</v>
      </c>
      <c r="E28" s="9" t="s">
        <v>33</v>
      </c>
      <c r="F28" s="2"/>
    </row>
    <row r="29" spans="1:8" ht="16" customHeight="1" x14ac:dyDescent="0.35">
      <c r="A29" s="24"/>
      <c r="B29" s="11" t="s">
        <v>139</v>
      </c>
      <c r="C29" s="28" t="s">
        <v>138</v>
      </c>
      <c r="D29" s="15"/>
      <c r="E29" s="9"/>
      <c r="F29" s="2"/>
    </row>
    <row r="30" spans="1:8" ht="18.5" customHeight="1" x14ac:dyDescent="0.3">
      <c r="A30" s="30"/>
      <c r="B30" s="31"/>
      <c r="C30" s="25" t="s">
        <v>140</v>
      </c>
      <c r="D30" s="15">
        <v>1000000</v>
      </c>
      <c r="E30" s="9" t="s">
        <v>33</v>
      </c>
      <c r="F30" s="2"/>
    </row>
    <row r="31" spans="1:8" ht="18.5" customHeight="1" x14ac:dyDescent="0.3">
      <c r="A31" s="30"/>
      <c r="B31" s="31"/>
      <c r="C31" s="35" t="s">
        <v>141</v>
      </c>
      <c r="D31" s="36">
        <v>1200000</v>
      </c>
      <c r="E31" s="9" t="s">
        <v>33</v>
      </c>
      <c r="F31" s="2"/>
    </row>
    <row r="32" spans="1:8" ht="18.5" customHeight="1" x14ac:dyDescent="0.3">
      <c r="A32" s="30"/>
      <c r="B32" s="31"/>
      <c r="C32" s="88" t="s">
        <v>142</v>
      </c>
      <c r="D32" s="36"/>
      <c r="E32" s="9"/>
      <c r="F32" s="2"/>
    </row>
    <row r="33" spans="1:7" ht="18.5" customHeight="1" x14ac:dyDescent="0.35">
      <c r="A33" s="27"/>
      <c r="B33" s="26"/>
      <c r="C33" s="25" t="s">
        <v>126</v>
      </c>
      <c r="D33" s="29">
        <v>1720000</v>
      </c>
      <c r="E33" s="9" t="s">
        <v>33</v>
      </c>
      <c r="F33" s="2"/>
    </row>
    <row r="34" spans="1:7" ht="18.5" customHeight="1" x14ac:dyDescent="0.35">
      <c r="A34" s="27"/>
      <c r="B34" s="26"/>
      <c r="C34" s="25" t="s">
        <v>107</v>
      </c>
      <c r="D34" s="29">
        <v>2945000</v>
      </c>
      <c r="E34" s="9" t="s">
        <v>33</v>
      </c>
      <c r="F34" s="2"/>
    </row>
    <row r="35" spans="1:7" ht="18.5" customHeight="1" x14ac:dyDescent="0.35">
      <c r="A35" s="27"/>
      <c r="B35" s="26"/>
      <c r="C35" s="25" t="s">
        <v>127</v>
      </c>
      <c r="D35" s="29">
        <v>2945000</v>
      </c>
      <c r="E35" s="9" t="s">
        <v>33</v>
      </c>
      <c r="F35" s="2"/>
    </row>
    <row r="36" spans="1:7" ht="18.5" customHeight="1" x14ac:dyDescent="0.35">
      <c r="A36" s="27"/>
      <c r="B36" s="26"/>
      <c r="C36" s="25" t="s">
        <v>108</v>
      </c>
      <c r="D36" s="29">
        <v>2945000</v>
      </c>
      <c r="E36" s="9" t="s">
        <v>33</v>
      </c>
      <c r="F36" s="2"/>
    </row>
    <row r="37" spans="1:7" ht="18.5" customHeight="1" x14ac:dyDescent="0.3">
      <c r="A37" s="30">
        <v>39451</v>
      </c>
      <c r="B37" s="31"/>
      <c r="C37" s="25" t="s">
        <v>98</v>
      </c>
      <c r="D37" s="15">
        <v>2400000</v>
      </c>
      <c r="E37" s="9" t="s">
        <v>33</v>
      </c>
      <c r="F37" s="2"/>
    </row>
    <row r="38" spans="1:7" ht="18.5" customHeight="1" x14ac:dyDescent="0.3">
      <c r="A38" s="30"/>
      <c r="B38" s="31"/>
      <c r="C38" s="35" t="s">
        <v>99</v>
      </c>
      <c r="D38" s="36">
        <v>1200000</v>
      </c>
      <c r="E38" s="9" t="s">
        <v>33</v>
      </c>
      <c r="F38" s="2"/>
    </row>
    <row r="39" spans="1:7" ht="18.5" customHeight="1" x14ac:dyDescent="0.3">
      <c r="A39" s="30"/>
      <c r="B39" s="31"/>
      <c r="C39" s="35" t="s">
        <v>143</v>
      </c>
      <c r="D39" s="36">
        <v>1800000</v>
      </c>
      <c r="E39" s="9" t="s">
        <v>33</v>
      </c>
      <c r="F39" s="2"/>
    </row>
    <row r="40" spans="1:7" s="74" customFormat="1" ht="24.75" customHeight="1" x14ac:dyDescent="0.35">
      <c r="A40" s="19" t="s">
        <v>34</v>
      </c>
      <c r="B40" s="19"/>
      <c r="C40" s="20" t="s">
        <v>35</v>
      </c>
      <c r="D40" s="32">
        <f>SUM(D41,D44,D74,D77)</f>
        <v>428997000</v>
      </c>
      <c r="E40" s="22"/>
      <c r="F40" s="33"/>
    </row>
    <row r="41" spans="1:7" s="70" customFormat="1" ht="15" customHeight="1" x14ac:dyDescent="0.35">
      <c r="A41" s="34" t="s">
        <v>36</v>
      </c>
      <c r="B41" s="11"/>
      <c r="C41" s="28" t="s">
        <v>37</v>
      </c>
      <c r="D41" s="5">
        <f>SUM(D42:D43)</f>
        <v>25425000</v>
      </c>
      <c r="E41" s="9"/>
      <c r="F41" s="12"/>
    </row>
    <row r="42" spans="1:7" ht="15" customHeight="1" x14ac:dyDescent="0.35">
      <c r="A42" s="24"/>
      <c r="B42" s="9"/>
      <c r="C42" s="35" t="s">
        <v>38</v>
      </c>
      <c r="D42" s="36">
        <v>16975000</v>
      </c>
      <c r="E42" s="9" t="s">
        <v>33</v>
      </c>
      <c r="F42" s="2"/>
    </row>
    <row r="43" spans="1:7" ht="15" customHeight="1" x14ac:dyDescent="0.35">
      <c r="A43" s="24"/>
      <c r="B43" s="9"/>
      <c r="C43" s="35" t="s">
        <v>39</v>
      </c>
      <c r="D43" s="36">
        <v>8450000</v>
      </c>
      <c r="E43" s="9" t="s">
        <v>33</v>
      </c>
      <c r="F43" s="2"/>
    </row>
    <row r="44" spans="1:7" s="70" customFormat="1" ht="16.5" customHeight="1" x14ac:dyDescent="0.35">
      <c r="A44" s="1" t="s">
        <v>40</v>
      </c>
      <c r="B44" s="11"/>
      <c r="C44" s="37" t="s">
        <v>41</v>
      </c>
      <c r="D44" s="5">
        <f>SUM(D46:D73)</f>
        <v>60152000</v>
      </c>
      <c r="E44" s="9"/>
      <c r="F44" s="12"/>
      <c r="G44" s="71"/>
    </row>
    <row r="45" spans="1:7" s="70" customFormat="1" ht="16.5" customHeight="1" x14ac:dyDescent="0.35">
      <c r="A45" s="1"/>
      <c r="B45" s="11">
        <v>1</v>
      </c>
      <c r="C45" s="37" t="s">
        <v>144</v>
      </c>
      <c r="D45" s="5"/>
      <c r="E45" s="9"/>
      <c r="F45" s="12"/>
      <c r="G45" s="71"/>
    </row>
    <row r="46" spans="1:7" ht="16.5" customHeight="1" x14ac:dyDescent="0.35">
      <c r="A46" s="38"/>
      <c r="B46" s="9"/>
      <c r="C46" s="25" t="s">
        <v>42</v>
      </c>
      <c r="D46" s="15">
        <v>7610000</v>
      </c>
      <c r="E46" s="9" t="s">
        <v>33</v>
      </c>
      <c r="F46" s="2"/>
      <c r="G46" s="71"/>
    </row>
    <row r="47" spans="1:7" ht="16.5" customHeight="1" x14ac:dyDescent="0.35">
      <c r="A47" s="38"/>
      <c r="B47" s="9"/>
      <c r="C47" s="25" t="s">
        <v>44</v>
      </c>
      <c r="D47" s="15">
        <v>240000</v>
      </c>
      <c r="E47" s="9" t="s">
        <v>33</v>
      </c>
      <c r="F47" s="2"/>
      <c r="G47" s="71"/>
    </row>
    <row r="48" spans="1:7" ht="16.5" customHeight="1" x14ac:dyDescent="0.35">
      <c r="A48" s="38"/>
      <c r="B48" s="9"/>
      <c r="C48" s="25" t="s">
        <v>96</v>
      </c>
      <c r="D48" s="15">
        <v>1440000</v>
      </c>
      <c r="E48" s="9" t="s">
        <v>33</v>
      </c>
      <c r="F48" s="2"/>
      <c r="G48" s="71"/>
    </row>
    <row r="49" spans="1:8" ht="16.5" customHeight="1" x14ac:dyDescent="0.35">
      <c r="A49" s="38"/>
      <c r="B49" s="9"/>
      <c r="C49" s="25" t="s">
        <v>125</v>
      </c>
      <c r="D49" s="15">
        <v>3200000</v>
      </c>
      <c r="E49" s="9" t="s">
        <v>33</v>
      </c>
      <c r="F49" s="2"/>
      <c r="G49" s="71"/>
    </row>
    <row r="50" spans="1:8" ht="26.25" customHeight="1" x14ac:dyDescent="0.35">
      <c r="A50" s="38"/>
      <c r="B50" s="9">
        <v>2</v>
      </c>
      <c r="C50" s="37" t="s">
        <v>145</v>
      </c>
      <c r="D50" s="15"/>
      <c r="E50" s="9"/>
      <c r="F50" s="2"/>
      <c r="G50" s="71"/>
    </row>
    <row r="51" spans="1:8" ht="16.5" customHeight="1" x14ac:dyDescent="0.35">
      <c r="A51" s="38"/>
      <c r="B51" s="9"/>
      <c r="C51" s="25" t="s">
        <v>146</v>
      </c>
      <c r="D51" s="15">
        <v>510000</v>
      </c>
      <c r="E51" s="9" t="s">
        <v>33</v>
      </c>
      <c r="F51" s="2"/>
      <c r="G51" s="71"/>
      <c r="H51" s="84">
        <f>SUM(D51:D54)</f>
        <v>14430000</v>
      </c>
    </row>
    <row r="52" spans="1:8" ht="16.5" customHeight="1" x14ac:dyDescent="0.35">
      <c r="A52" s="38"/>
      <c r="B52" s="9"/>
      <c r="C52" s="25" t="s">
        <v>122</v>
      </c>
      <c r="D52" s="15">
        <v>600000</v>
      </c>
      <c r="E52" s="9" t="s">
        <v>33</v>
      </c>
      <c r="F52" s="2"/>
      <c r="G52" s="71"/>
    </row>
    <row r="53" spans="1:8" ht="16.5" customHeight="1" x14ac:dyDescent="0.35">
      <c r="A53" s="38"/>
      <c r="B53" s="9"/>
      <c r="C53" s="25" t="s">
        <v>45</v>
      </c>
      <c r="D53" s="15">
        <v>3120000</v>
      </c>
      <c r="E53" s="9" t="s">
        <v>33</v>
      </c>
      <c r="F53" s="2"/>
      <c r="G53" s="71"/>
    </row>
    <row r="54" spans="1:8" ht="16.5" customHeight="1" x14ac:dyDescent="0.35">
      <c r="A54" s="38"/>
      <c r="B54" s="9"/>
      <c r="C54" s="25" t="s">
        <v>114</v>
      </c>
      <c r="D54" s="15">
        <v>10200000</v>
      </c>
      <c r="E54" s="9" t="s">
        <v>33</v>
      </c>
      <c r="F54" s="2"/>
      <c r="G54" s="71"/>
    </row>
    <row r="55" spans="1:8" ht="16.5" customHeight="1" x14ac:dyDescent="0.35">
      <c r="A55" s="38"/>
      <c r="B55" s="9"/>
      <c r="C55" s="25" t="s">
        <v>115</v>
      </c>
      <c r="D55" s="15">
        <v>5445600</v>
      </c>
      <c r="E55" s="9" t="s">
        <v>33</v>
      </c>
      <c r="F55" s="2"/>
      <c r="G55" s="71"/>
      <c r="H55" s="84">
        <f>SUM(D55:D66)</f>
        <v>28649000</v>
      </c>
    </row>
    <row r="56" spans="1:8" ht="16.5" customHeight="1" x14ac:dyDescent="0.35">
      <c r="A56" s="38"/>
      <c r="B56" s="9"/>
      <c r="C56" s="25" t="s">
        <v>116</v>
      </c>
      <c r="D56" s="15">
        <v>6438000</v>
      </c>
      <c r="E56" s="9" t="s">
        <v>33</v>
      </c>
      <c r="F56" s="2"/>
      <c r="G56" s="71"/>
    </row>
    <row r="57" spans="1:8" ht="16.5" customHeight="1" x14ac:dyDescent="0.35">
      <c r="A57" s="38"/>
      <c r="B57" s="9"/>
      <c r="C57" s="25" t="s">
        <v>117</v>
      </c>
      <c r="D57" s="15">
        <v>3280500</v>
      </c>
      <c r="E57" s="9" t="s">
        <v>33</v>
      </c>
      <c r="F57" s="2"/>
      <c r="G57" s="71"/>
    </row>
    <row r="58" spans="1:8" ht="16.5" customHeight="1" x14ac:dyDescent="0.35">
      <c r="A58" s="38"/>
      <c r="B58" s="9"/>
      <c r="C58" s="25" t="s">
        <v>119</v>
      </c>
      <c r="D58" s="15">
        <v>600000</v>
      </c>
      <c r="E58" s="9" t="s">
        <v>33</v>
      </c>
      <c r="F58" s="2"/>
      <c r="G58" s="71"/>
    </row>
    <row r="59" spans="1:8" ht="14" x14ac:dyDescent="0.35">
      <c r="B59" s="81">
        <v>3</v>
      </c>
      <c r="C59" s="37" t="s">
        <v>147</v>
      </c>
      <c r="D59" s="91"/>
      <c r="E59" s="92"/>
    </row>
    <row r="60" spans="1:8" ht="16.5" customHeight="1" x14ac:dyDescent="0.35">
      <c r="A60" s="38"/>
      <c r="B60" s="9"/>
      <c r="C60" s="25" t="s">
        <v>123</v>
      </c>
      <c r="D60" s="15">
        <v>760000</v>
      </c>
      <c r="E60" s="9" t="s">
        <v>33</v>
      </c>
      <c r="F60" s="2"/>
      <c r="G60" s="71"/>
    </row>
    <row r="61" spans="1:8" ht="16.5" customHeight="1" x14ac:dyDescent="0.35">
      <c r="A61" s="38"/>
      <c r="B61" s="9"/>
      <c r="C61" s="25" t="s">
        <v>124</v>
      </c>
      <c r="D61" s="15">
        <v>3660800</v>
      </c>
      <c r="E61" s="9" t="s">
        <v>33</v>
      </c>
      <c r="F61" s="2"/>
      <c r="G61" s="71"/>
    </row>
    <row r="62" spans="1:8" ht="16.5" customHeight="1" x14ac:dyDescent="0.35">
      <c r="A62" s="38"/>
      <c r="B62" s="9"/>
      <c r="C62" s="25" t="s">
        <v>132</v>
      </c>
      <c r="D62" s="15">
        <v>375000</v>
      </c>
      <c r="E62" s="9" t="s">
        <v>33</v>
      </c>
      <c r="F62" s="2"/>
      <c r="G62" s="71"/>
    </row>
    <row r="63" spans="1:8" ht="14" x14ac:dyDescent="0.35">
      <c r="B63" s="81">
        <v>4</v>
      </c>
      <c r="C63" s="37" t="s">
        <v>148</v>
      </c>
      <c r="D63" s="91"/>
      <c r="E63" s="92"/>
    </row>
    <row r="64" spans="1:8" ht="16.5" customHeight="1" x14ac:dyDescent="0.35">
      <c r="A64" s="38"/>
      <c r="B64" s="9"/>
      <c r="C64" s="25" t="s">
        <v>43</v>
      </c>
      <c r="D64" s="15">
        <v>800000</v>
      </c>
      <c r="E64" s="9" t="s">
        <v>33</v>
      </c>
      <c r="F64" s="2"/>
      <c r="G64" s="71"/>
    </row>
    <row r="65" spans="1:7" ht="16.5" customHeight="1" x14ac:dyDescent="0.35">
      <c r="A65" s="38"/>
      <c r="B65" s="9"/>
      <c r="C65" s="25" t="s">
        <v>131</v>
      </c>
      <c r="D65" s="15">
        <v>2625000</v>
      </c>
      <c r="E65" s="9" t="s">
        <v>33</v>
      </c>
      <c r="F65" s="2"/>
      <c r="G65" s="71"/>
    </row>
    <row r="66" spans="1:7" ht="16.5" customHeight="1" x14ac:dyDescent="0.35">
      <c r="A66" s="38"/>
      <c r="B66" s="9"/>
      <c r="C66" s="25" t="s">
        <v>46</v>
      </c>
      <c r="D66" s="15">
        <v>4664100</v>
      </c>
      <c r="E66" s="9" t="s">
        <v>33</v>
      </c>
      <c r="F66" s="2"/>
      <c r="G66" s="71"/>
    </row>
    <row r="67" spans="1:7" ht="14" x14ac:dyDescent="0.35">
      <c r="B67" s="81">
        <v>5</v>
      </c>
      <c r="C67" s="37" t="s">
        <v>149</v>
      </c>
      <c r="D67" s="91"/>
      <c r="E67" s="92"/>
    </row>
    <row r="68" spans="1:7" ht="16.5" customHeight="1" x14ac:dyDescent="0.35">
      <c r="A68" s="38"/>
      <c r="B68" s="9"/>
      <c r="C68" s="25" t="s">
        <v>118</v>
      </c>
      <c r="D68" s="15">
        <v>1163000</v>
      </c>
      <c r="E68" s="9" t="s">
        <v>33</v>
      </c>
      <c r="F68" s="2"/>
      <c r="G68" s="71"/>
    </row>
    <row r="69" spans="1:7" ht="14" x14ac:dyDescent="0.35">
      <c r="B69" s="81">
        <v>6</v>
      </c>
      <c r="C69" s="37" t="s">
        <v>150</v>
      </c>
      <c r="D69" s="91"/>
      <c r="E69" s="92"/>
    </row>
    <row r="70" spans="1:7" ht="16.5" customHeight="1" x14ac:dyDescent="0.35">
      <c r="A70" s="38"/>
      <c r="B70" s="9"/>
      <c r="C70" s="25" t="s">
        <v>129</v>
      </c>
      <c r="D70" s="15">
        <v>820000</v>
      </c>
      <c r="E70" s="9" t="s">
        <v>33</v>
      </c>
      <c r="F70" s="2"/>
      <c r="G70" s="71"/>
    </row>
    <row r="71" spans="1:7" ht="16.5" customHeight="1" x14ac:dyDescent="0.35">
      <c r="A71" s="38"/>
      <c r="B71" s="9">
        <v>7</v>
      </c>
      <c r="C71" s="37" t="s">
        <v>151</v>
      </c>
      <c r="D71" s="15"/>
      <c r="E71" s="9"/>
      <c r="F71" s="2"/>
      <c r="G71" s="71"/>
    </row>
    <row r="72" spans="1:7" s="70" customFormat="1" ht="16.5" customHeight="1" x14ac:dyDescent="0.3">
      <c r="A72" s="30"/>
      <c r="B72" s="31"/>
      <c r="C72" s="25" t="s">
        <v>120</v>
      </c>
      <c r="D72" s="15">
        <v>800000</v>
      </c>
      <c r="E72" s="9" t="s">
        <v>33</v>
      </c>
      <c r="F72" s="12"/>
      <c r="G72" s="71"/>
    </row>
    <row r="73" spans="1:7" s="70" customFormat="1" ht="16.5" customHeight="1" x14ac:dyDescent="0.3">
      <c r="A73" s="30"/>
      <c r="B73" s="31"/>
      <c r="C73" s="25" t="s">
        <v>121</v>
      </c>
      <c r="D73" s="15">
        <v>1800000</v>
      </c>
      <c r="E73" s="9" t="s">
        <v>33</v>
      </c>
      <c r="F73" s="12"/>
      <c r="G73" s="71"/>
    </row>
    <row r="74" spans="1:7" s="70" customFormat="1" ht="16.5" customHeight="1" x14ac:dyDescent="0.35">
      <c r="A74" s="1" t="s">
        <v>47</v>
      </c>
      <c r="B74" s="11"/>
      <c r="C74" s="37" t="s">
        <v>48</v>
      </c>
      <c r="D74" s="5">
        <f>SUM(D75:D76)</f>
        <v>340000000</v>
      </c>
      <c r="E74" s="9"/>
      <c r="F74" s="12"/>
      <c r="G74" s="71"/>
    </row>
    <row r="75" spans="1:7" s="70" customFormat="1" ht="16.5" customHeight="1" x14ac:dyDescent="0.35">
      <c r="A75" s="1"/>
      <c r="B75" s="11"/>
      <c r="C75" s="25" t="s">
        <v>110</v>
      </c>
      <c r="D75" s="15">
        <v>250000000</v>
      </c>
      <c r="E75" s="9" t="s">
        <v>33</v>
      </c>
      <c r="F75" s="12"/>
      <c r="G75" s="71"/>
    </row>
    <row r="76" spans="1:7" ht="16.5" customHeight="1" x14ac:dyDescent="0.35">
      <c r="A76" s="24"/>
      <c r="B76" s="9"/>
      <c r="C76" s="25" t="s">
        <v>111</v>
      </c>
      <c r="D76" s="15">
        <v>90000000</v>
      </c>
      <c r="E76" s="9" t="s">
        <v>33</v>
      </c>
      <c r="F76" s="2"/>
      <c r="G76" s="71"/>
    </row>
    <row r="77" spans="1:7" s="70" customFormat="1" ht="17.25" customHeight="1" x14ac:dyDescent="0.35">
      <c r="A77" s="1" t="s">
        <v>49</v>
      </c>
      <c r="B77" s="11"/>
      <c r="C77" s="37" t="s">
        <v>50</v>
      </c>
      <c r="D77" s="5">
        <f>SUM(D78:D79)</f>
        <v>3420000</v>
      </c>
      <c r="E77" s="9"/>
      <c r="F77" s="12"/>
      <c r="G77" s="75"/>
    </row>
    <row r="78" spans="1:7" ht="17.25" customHeight="1" x14ac:dyDescent="0.3">
      <c r="A78" s="30">
        <v>37293</v>
      </c>
      <c r="B78" s="31"/>
      <c r="C78" s="39" t="s">
        <v>51</v>
      </c>
      <c r="D78" s="15">
        <v>1500000</v>
      </c>
      <c r="E78" s="9" t="s">
        <v>33</v>
      </c>
      <c r="F78" s="2"/>
      <c r="G78" s="71"/>
    </row>
    <row r="79" spans="1:7" ht="17.25" customHeight="1" x14ac:dyDescent="0.3">
      <c r="A79" s="30"/>
      <c r="B79" s="31"/>
      <c r="C79" s="39" t="s">
        <v>102</v>
      </c>
      <c r="D79" s="15">
        <v>1920000</v>
      </c>
      <c r="E79" s="9" t="s">
        <v>33</v>
      </c>
      <c r="F79" s="2"/>
      <c r="G79" s="71"/>
    </row>
    <row r="80" spans="1:7" s="74" customFormat="1" ht="22.5" customHeight="1" x14ac:dyDescent="0.35">
      <c r="A80" s="19" t="s">
        <v>52</v>
      </c>
      <c r="B80" s="19"/>
      <c r="C80" s="20" t="s">
        <v>53</v>
      </c>
      <c r="D80" s="32">
        <f>SUM(D82:D84)</f>
        <v>9500000</v>
      </c>
      <c r="E80" s="40"/>
      <c r="F80" s="33"/>
      <c r="G80" s="76"/>
    </row>
    <row r="81" spans="1:7" s="70" customFormat="1" ht="17.25" customHeight="1" x14ac:dyDescent="0.3">
      <c r="A81" s="27" t="s">
        <v>54</v>
      </c>
      <c r="B81" s="41"/>
      <c r="C81" s="37" t="s">
        <v>55</v>
      </c>
      <c r="D81" s="5"/>
      <c r="E81" s="11"/>
      <c r="F81" s="12"/>
      <c r="G81" s="75"/>
    </row>
    <row r="82" spans="1:7" ht="17.25" customHeight="1" x14ac:dyDescent="0.3">
      <c r="A82" s="42"/>
      <c r="B82" s="31"/>
      <c r="C82" s="25" t="s">
        <v>152</v>
      </c>
      <c r="D82" s="15">
        <v>2500000</v>
      </c>
      <c r="E82" s="9" t="s">
        <v>33</v>
      </c>
      <c r="F82" s="2"/>
      <c r="G82" s="71"/>
    </row>
    <row r="83" spans="1:7" s="70" customFormat="1" ht="17.25" customHeight="1" x14ac:dyDescent="0.3">
      <c r="A83" s="43">
        <v>38050</v>
      </c>
      <c r="B83" s="41"/>
      <c r="C83" s="37" t="s">
        <v>97</v>
      </c>
      <c r="D83" s="5"/>
      <c r="E83" s="9"/>
      <c r="F83" s="12"/>
      <c r="G83" s="75"/>
    </row>
    <row r="84" spans="1:7" ht="17.25" customHeight="1" x14ac:dyDescent="0.35">
      <c r="A84" s="30"/>
      <c r="B84" s="9">
        <v>1</v>
      </c>
      <c r="C84" s="25" t="s">
        <v>101</v>
      </c>
      <c r="D84" s="15">
        <v>7000000</v>
      </c>
      <c r="E84" s="9" t="s">
        <v>33</v>
      </c>
      <c r="F84" s="2"/>
      <c r="G84" s="71"/>
    </row>
    <row r="85" spans="1:7" s="70" customFormat="1" ht="22.5" customHeight="1" x14ac:dyDescent="0.35">
      <c r="A85" s="11" t="s">
        <v>56</v>
      </c>
      <c r="B85" s="11"/>
      <c r="C85" s="20" t="s">
        <v>57</v>
      </c>
      <c r="D85" s="32">
        <f>SUM(D87:D94)</f>
        <v>157850000</v>
      </c>
      <c r="E85" s="40"/>
      <c r="F85" s="12"/>
      <c r="G85" s="71"/>
    </row>
    <row r="86" spans="1:7" s="70" customFormat="1" ht="15" customHeight="1" x14ac:dyDescent="0.35">
      <c r="A86" s="11"/>
      <c r="B86" s="11"/>
      <c r="C86" s="37" t="s">
        <v>135</v>
      </c>
      <c r="D86" s="5"/>
      <c r="E86" s="9"/>
      <c r="F86" s="12"/>
      <c r="G86" s="71"/>
    </row>
    <row r="87" spans="1:7" s="70" customFormat="1" ht="27.75" customHeight="1" x14ac:dyDescent="0.35">
      <c r="A87" s="11"/>
      <c r="B87" s="11"/>
      <c r="C87" s="25" t="s">
        <v>133</v>
      </c>
      <c r="D87" s="15">
        <v>150000000</v>
      </c>
      <c r="E87" s="22" t="s">
        <v>33</v>
      </c>
      <c r="F87" s="12"/>
      <c r="G87" s="71"/>
    </row>
    <row r="88" spans="1:7" s="70" customFormat="1" ht="15.75" customHeight="1" x14ac:dyDescent="0.35">
      <c r="A88" s="1" t="s">
        <v>58</v>
      </c>
      <c r="B88" s="11"/>
      <c r="C88" s="37" t="s">
        <v>59</v>
      </c>
      <c r="D88" s="5"/>
      <c r="E88" s="9"/>
      <c r="F88" s="12"/>
      <c r="G88" s="71"/>
    </row>
    <row r="89" spans="1:7" s="70" customFormat="1" ht="15.75" customHeight="1" x14ac:dyDescent="0.35">
      <c r="A89" s="1"/>
      <c r="B89" s="11"/>
      <c r="C89" s="35" t="s">
        <v>60</v>
      </c>
      <c r="D89" s="36">
        <v>600000</v>
      </c>
      <c r="E89" s="9" t="s">
        <v>33</v>
      </c>
      <c r="F89" s="12"/>
      <c r="G89" s="71"/>
    </row>
    <row r="90" spans="1:7" s="70" customFormat="1" ht="15.75" customHeight="1" x14ac:dyDescent="0.35">
      <c r="A90" s="1"/>
      <c r="B90" s="11"/>
      <c r="C90" s="39" t="s">
        <v>109</v>
      </c>
      <c r="D90" s="29">
        <v>250000</v>
      </c>
      <c r="E90" s="9" t="s">
        <v>33</v>
      </c>
      <c r="F90" s="12"/>
      <c r="G90" s="71"/>
    </row>
    <row r="91" spans="1:7" s="70" customFormat="1" ht="15.75" customHeight="1" x14ac:dyDescent="0.35">
      <c r="A91" s="1"/>
      <c r="B91" s="11"/>
      <c r="C91" s="39" t="s">
        <v>104</v>
      </c>
      <c r="D91" s="29">
        <v>1500000</v>
      </c>
      <c r="E91" s="9" t="s">
        <v>33</v>
      </c>
      <c r="F91" s="12"/>
      <c r="G91" s="71"/>
    </row>
    <row r="92" spans="1:7" s="77" customFormat="1" ht="18" customHeight="1" x14ac:dyDescent="0.35">
      <c r="A92" s="1" t="s">
        <v>61</v>
      </c>
      <c r="B92" s="11"/>
      <c r="C92" s="44" t="s">
        <v>62</v>
      </c>
      <c r="D92" s="5"/>
      <c r="E92" s="9"/>
      <c r="F92" s="45"/>
      <c r="G92" s="71"/>
    </row>
    <row r="93" spans="1:7" ht="15.75" customHeight="1" x14ac:dyDescent="0.35">
      <c r="A93" s="24"/>
      <c r="B93" s="9"/>
      <c r="C93" s="25" t="s">
        <v>63</v>
      </c>
      <c r="D93" s="15">
        <v>2500000</v>
      </c>
      <c r="E93" s="9" t="s">
        <v>33</v>
      </c>
      <c r="F93" s="2"/>
      <c r="G93" s="71"/>
    </row>
    <row r="94" spans="1:7" ht="15.75" customHeight="1" x14ac:dyDescent="0.35">
      <c r="A94" s="24"/>
      <c r="B94" s="9"/>
      <c r="C94" s="25" t="s">
        <v>128</v>
      </c>
      <c r="D94" s="15">
        <v>3000000</v>
      </c>
      <c r="E94" s="9" t="s">
        <v>33</v>
      </c>
      <c r="F94" s="2"/>
      <c r="G94" s="71"/>
    </row>
    <row r="95" spans="1:7" s="78" customFormat="1" ht="30" customHeight="1" x14ac:dyDescent="0.35">
      <c r="A95" s="11" t="s">
        <v>64</v>
      </c>
      <c r="B95" s="11"/>
      <c r="C95" s="46" t="s">
        <v>65</v>
      </c>
      <c r="D95" s="21">
        <f>SUM(D97,D99)</f>
        <v>22276000</v>
      </c>
      <c r="E95" s="40"/>
      <c r="F95" s="47"/>
    </row>
    <row r="96" spans="1:7" s="70" customFormat="1" ht="15.75" customHeight="1" x14ac:dyDescent="0.3">
      <c r="A96" s="27" t="s">
        <v>66</v>
      </c>
      <c r="B96" s="41"/>
      <c r="C96" s="37" t="s">
        <v>67</v>
      </c>
      <c r="D96" s="5"/>
      <c r="E96" s="11"/>
      <c r="F96" s="12"/>
    </row>
    <row r="97" spans="1:8" ht="15.75" customHeight="1" x14ac:dyDescent="0.3">
      <c r="A97" s="30">
        <v>37012</v>
      </c>
      <c r="B97" s="31"/>
      <c r="C97" s="25" t="s">
        <v>68</v>
      </c>
      <c r="D97" s="15">
        <v>676000</v>
      </c>
      <c r="E97" s="9" t="s">
        <v>33</v>
      </c>
      <c r="F97" s="2"/>
    </row>
    <row r="98" spans="1:8" s="70" customFormat="1" ht="15.75" customHeight="1" x14ac:dyDescent="0.35">
      <c r="A98" s="27" t="s">
        <v>69</v>
      </c>
      <c r="B98" s="28"/>
      <c r="C98" s="37" t="s">
        <v>70</v>
      </c>
      <c r="D98" s="5"/>
      <c r="E98" s="11"/>
      <c r="F98" s="12"/>
    </row>
    <row r="99" spans="1:8" ht="15.75" customHeight="1" x14ac:dyDescent="0.3">
      <c r="A99" s="30">
        <v>37014</v>
      </c>
      <c r="B99" s="31"/>
      <c r="C99" s="25" t="s">
        <v>103</v>
      </c>
      <c r="D99" s="15">
        <v>21600000</v>
      </c>
      <c r="E99" s="9" t="s">
        <v>33</v>
      </c>
      <c r="F99" s="2"/>
    </row>
    <row r="100" spans="1:8" s="70" customFormat="1" ht="21.75" customHeight="1" x14ac:dyDescent="0.35">
      <c r="A100" s="11"/>
      <c r="B100" s="11"/>
      <c r="C100" s="48" t="s">
        <v>71</v>
      </c>
      <c r="D100" s="17">
        <f>SUM(D18,D40,D80,D85,D95)</f>
        <v>956733000</v>
      </c>
      <c r="E100" s="49"/>
      <c r="F100" s="12"/>
      <c r="H100" s="70">
        <v>956733000</v>
      </c>
    </row>
    <row r="101" spans="1:8" s="70" customFormat="1" ht="21.75" customHeight="1" x14ac:dyDescent="0.35">
      <c r="A101" s="11"/>
      <c r="B101" s="11"/>
      <c r="C101" s="50" t="s">
        <v>72</v>
      </c>
      <c r="D101" s="51">
        <f>D16-D100</f>
        <v>20000000</v>
      </c>
      <c r="E101" s="52"/>
      <c r="F101" s="12"/>
      <c r="G101" s="75"/>
    </row>
    <row r="102" spans="1:8" ht="21.75" customHeight="1" x14ac:dyDescent="0.35">
      <c r="A102" s="9">
        <v>6</v>
      </c>
      <c r="B102" s="1"/>
      <c r="C102" s="53" t="s">
        <v>73</v>
      </c>
      <c r="D102" s="93"/>
      <c r="E102" s="54"/>
      <c r="F102" s="2"/>
    </row>
    <row r="103" spans="1:8" s="70" customFormat="1" ht="15.75" customHeight="1" x14ac:dyDescent="0.35">
      <c r="A103" s="55" t="s">
        <v>74</v>
      </c>
      <c r="B103" s="1"/>
      <c r="C103" s="56" t="s">
        <v>75</v>
      </c>
      <c r="D103" s="94"/>
      <c r="E103" s="11"/>
      <c r="F103" s="12"/>
    </row>
    <row r="104" spans="1:8" s="70" customFormat="1" ht="15.75" customHeight="1" x14ac:dyDescent="0.35">
      <c r="A104" s="9" t="s">
        <v>76</v>
      </c>
      <c r="B104" s="1"/>
      <c r="C104" s="57" t="s">
        <v>77</v>
      </c>
      <c r="D104" s="58"/>
      <c r="E104" s="59"/>
      <c r="F104" s="12"/>
    </row>
    <row r="105" spans="1:8" s="70" customFormat="1" ht="15.75" customHeight="1" x14ac:dyDescent="0.35">
      <c r="A105" s="9" t="s">
        <v>78</v>
      </c>
      <c r="B105" s="1"/>
      <c r="C105" s="57" t="s">
        <v>79</v>
      </c>
      <c r="D105" s="8"/>
      <c r="E105" s="60"/>
      <c r="F105" s="12"/>
    </row>
    <row r="106" spans="1:8" s="70" customFormat="1" ht="15.75" customHeight="1" x14ac:dyDescent="0.35">
      <c r="A106" s="9" t="s">
        <v>80</v>
      </c>
      <c r="B106" s="1"/>
      <c r="C106" s="57" t="s">
        <v>81</v>
      </c>
      <c r="D106" s="8"/>
      <c r="E106" s="60"/>
      <c r="F106" s="12"/>
    </row>
    <row r="107" spans="1:8" s="70" customFormat="1" ht="15.75" customHeight="1" x14ac:dyDescent="0.35">
      <c r="A107" s="9" t="s">
        <v>82</v>
      </c>
      <c r="B107" s="1"/>
      <c r="C107" s="57" t="s">
        <v>83</v>
      </c>
      <c r="D107" s="8"/>
      <c r="E107" s="60"/>
      <c r="F107" s="12"/>
    </row>
    <row r="108" spans="1:8" s="70" customFormat="1" ht="15.75" customHeight="1" x14ac:dyDescent="0.35">
      <c r="A108" s="9" t="s">
        <v>84</v>
      </c>
      <c r="B108" s="1"/>
      <c r="C108" s="57" t="s">
        <v>85</v>
      </c>
      <c r="D108" s="8"/>
      <c r="E108" s="60"/>
      <c r="F108" s="12"/>
    </row>
    <row r="109" spans="1:8" s="70" customFormat="1" ht="15.75" customHeight="1" x14ac:dyDescent="0.35">
      <c r="A109" s="9" t="s">
        <v>86</v>
      </c>
      <c r="B109" s="1"/>
      <c r="C109" s="57" t="s">
        <v>87</v>
      </c>
      <c r="D109" s="8"/>
      <c r="E109" s="60"/>
      <c r="F109" s="12"/>
    </row>
    <row r="110" spans="1:8" s="70" customFormat="1" ht="15.75" customHeight="1" x14ac:dyDescent="0.35">
      <c r="A110" s="11"/>
      <c r="B110" s="11"/>
      <c r="C110" s="7" t="s">
        <v>88</v>
      </c>
      <c r="D110" s="8">
        <f>SUM(D104:D109)</f>
        <v>0</v>
      </c>
      <c r="E110" s="60"/>
      <c r="F110" s="12"/>
    </row>
    <row r="111" spans="1:8" s="70" customFormat="1" ht="15.75" customHeight="1" x14ac:dyDescent="0.35">
      <c r="A111" s="11"/>
      <c r="B111" s="11"/>
      <c r="C111" s="7" t="s">
        <v>112</v>
      </c>
      <c r="D111" s="8"/>
      <c r="E111" s="60"/>
      <c r="F111" s="12"/>
    </row>
    <row r="112" spans="1:8" s="70" customFormat="1" ht="15.75" customHeight="1" x14ac:dyDescent="0.35">
      <c r="A112" s="11"/>
      <c r="B112" s="11"/>
      <c r="C112" s="7" t="s">
        <v>113</v>
      </c>
      <c r="D112" s="8">
        <v>20000000</v>
      </c>
      <c r="E112" s="60"/>
      <c r="F112" s="12"/>
    </row>
    <row r="113" spans="1:6" s="70" customFormat="1" ht="20.25" customHeight="1" x14ac:dyDescent="0.35">
      <c r="A113" s="103"/>
      <c r="B113" s="103"/>
      <c r="C113" s="61" t="s">
        <v>89</v>
      </c>
      <c r="D113" s="96">
        <f>D101-D112</f>
        <v>0</v>
      </c>
      <c r="E113" s="62"/>
      <c r="F113" s="12"/>
    </row>
    <row r="114" spans="1:6" ht="15" customHeight="1" x14ac:dyDescent="0.35">
      <c r="A114" s="63"/>
      <c r="B114" s="64"/>
      <c r="C114" s="65"/>
      <c r="D114" s="97" t="s">
        <v>130</v>
      </c>
      <c r="E114" s="97"/>
      <c r="F114" s="66"/>
    </row>
    <row r="115" spans="1:6" ht="15.75" customHeight="1" x14ac:dyDescent="0.3">
      <c r="A115" s="63"/>
      <c r="B115" s="63"/>
      <c r="C115" s="67"/>
      <c r="D115" s="98" t="s">
        <v>90</v>
      </c>
      <c r="E115" s="98"/>
      <c r="F115" s="68"/>
    </row>
    <row r="116" spans="1:6" x14ac:dyDescent="0.35">
      <c r="A116" s="79"/>
      <c r="B116" s="79"/>
      <c r="C116" s="80"/>
      <c r="D116" s="85"/>
      <c r="E116" s="86"/>
    </row>
    <row r="117" spans="1:6" x14ac:dyDescent="0.35">
      <c r="A117" s="79"/>
      <c r="B117" s="79"/>
      <c r="C117" s="80"/>
      <c r="D117" s="85"/>
      <c r="E117" s="86"/>
    </row>
    <row r="118" spans="1:6" x14ac:dyDescent="0.35">
      <c r="A118" s="79"/>
      <c r="B118" s="79"/>
      <c r="C118" s="80"/>
      <c r="D118" s="99" t="s">
        <v>91</v>
      </c>
      <c r="E118" s="99"/>
    </row>
  </sheetData>
  <mergeCells count="9">
    <mergeCell ref="D114:E114"/>
    <mergeCell ref="D115:E115"/>
    <mergeCell ref="D118:E118"/>
    <mergeCell ref="A1:F1"/>
    <mergeCell ref="A2:B3"/>
    <mergeCell ref="C2:C3"/>
    <mergeCell ref="E2:E3"/>
    <mergeCell ref="A113:B113"/>
    <mergeCell ref="D2:D3"/>
  </mergeCells>
  <printOptions horizontalCentered="1"/>
  <pageMargins left="0.11811023622047245" right="0.11811023622047245" top="0.35433070866141736" bottom="1.3385826771653544" header="0.31496062992125984" footer="0.31496062992125984"/>
  <pageSetup paperSize="346" scale="89" orientation="portrait" r:id="rId1"/>
  <rowBreaks count="2" manualBreakCount="2">
    <brk id="43" max="5" man="1"/>
    <brk id="9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Pemdes Telgawah</dc:creator>
  <cp:lastModifiedBy>IIISI</cp:lastModifiedBy>
  <cp:lastPrinted>2024-12-10T13:35:06Z</cp:lastPrinted>
  <dcterms:created xsi:type="dcterms:W3CDTF">2023-12-18T01:37:26Z</dcterms:created>
  <dcterms:modified xsi:type="dcterms:W3CDTF">2024-12-10T13:57:26Z</dcterms:modified>
</cp:coreProperties>
</file>